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6275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4" i="1" l="1"/>
  <c r="H21" i="1"/>
  <c r="H20" i="1"/>
  <c r="H19" i="1"/>
  <c r="I34" i="1" l="1"/>
  <c r="G34" i="1"/>
  <c r="F34" i="1" l="1"/>
  <c r="I12" i="1" l="1"/>
</calcChain>
</file>

<file path=xl/sharedStrings.xml><?xml version="1.0" encoding="utf-8"?>
<sst xmlns="http://schemas.openxmlformats.org/spreadsheetml/2006/main" count="102" uniqueCount="97">
  <si>
    <t>1.</t>
  </si>
  <si>
    <t>примечание,описание</t>
  </si>
  <si>
    <t>2021г.</t>
  </si>
  <si>
    <t>2.</t>
  </si>
  <si>
    <t>Фонд Фадино подача поливной воды</t>
  </si>
  <si>
    <t>Договор №10-д/20 от 24.09.2019г.</t>
  </si>
  <si>
    <t>Содержание центральной линии  водопровода СНТ ТСН "Кварц"</t>
  </si>
  <si>
    <t>2020г.план</t>
  </si>
  <si>
    <t>2020г.факт</t>
  </si>
  <si>
    <t>3.</t>
  </si>
  <si>
    <t xml:space="preserve">Содержание  и ремонт  дорог общего пользования </t>
  </si>
  <si>
    <t>3.1.</t>
  </si>
  <si>
    <t>Дорога от остановки до магазина</t>
  </si>
  <si>
    <t>самосвалы Howo (30 т.  Балласт ж/д)  -  22 000 руб*       х 7 машин.  Грейдер почасовая оплата 2 000 руб.час.</t>
  </si>
  <si>
    <t>1 самосвал  Howo , грейдирование.   Долевая оплата  3-х СНТ в процентном соотношении по количеству участков.</t>
  </si>
  <si>
    <t>3.2.</t>
  </si>
  <si>
    <t>Дорога от магазина до 11 аллеи</t>
  </si>
  <si>
    <t>3.3.</t>
  </si>
  <si>
    <t xml:space="preserve">Дорога от 11 аллеи до 18 аллеи,  мусорная площадка </t>
  </si>
  <si>
    <t>4.</t>
  </si>
  <si>
    <t>Утилизация ТКО, в том числе :</t>
  </si>
  <si>
    <t>2 самосвала  Howo , грейдирование.**   Долевая оплата  2-х СНТ в процентном соотношении по количеству участков.</t>
  </si>
  <si>
    <t xml:space="preserve">**Грейдирование в 2 этапа,  1- выравнивание, востановление профиля с засыпкой больших ям.      2 - после эксплуатации (утрамбовки) окончательное выравнивание </t>
  </si>
  <si>
    <t>4.1.</t>
  </si>
  <si>
    <t xml:space="preserve"> 11х4099 = 45098 ,вывозов по старому тарифу до июля, 15х819 9= 122995  с июля увеличение тарифа в два раза.</t>
  </si>
  <si>
    <t>4.2.</t>
  </si>
  <si>
    <t>Вывоз по договору  1 мульды за вывоз.</t>
  </si>
  <si>
    <t>дополнительная мульда 26х3500 = 91000</t>
  </si>
  <si>
    <t xml:space="preserve">Сверхдоговорной вывоз  (аренда техники)   </t>
  </si>
  <si>
    <t>26 вывозов. Магнит.  По договору., дополнительные сверхдоговорные.</t>
  </si>
  <si>
    <t>5.</t>
  </si>
  <si>
    <t xml:space="preserve">Согласно анализа состояния центральной трубы при ремонте осенью 2020г.,  необходимо предусмотреть ремонт 2 раза в год. ( договорные работы весной, после пробного запуска, и осенью после отключения.) В течении сезона полива устранять  своими силами. </t>
  </si>
  <si>
    <t>Административно-хозяйственные расходы в том числе:</t>
  </si>
  <si>
    <t>5.1.</t>
  </si>
  <si>
    <t>Расходы на отопление (уголь 6т. На  2 сторожа)</t>
  </si>
  <si>
    <t>5.2.</t>
  </si>
  <si>
    <t>5.3</t>
  </si>
  <si>
    <t>Связь (телефоны + интернет )</t>
  </si>
  <si>
    <t>5.4.</t>
  </si>
  <si>
    <t>Транспортные расходы</t>
  </si>
  <si>
    <t>5.5.</t>
  </si>
  <si>
    <t>Канцтовары</t>
  </si>
  <si>
    <t>5.6.</t>
  </si>
  <si>
    <t>Обслуживание оргтехники</t>
  </si>
  <si>
    <t>5.7.</t>
  </si>
  <si>
    <t>Обслуживание , ремонт,  расходный материал, ручного инструмента</t>
  </si>
  <si>
    <t>5.8.</t>
  </si>
  <si>
    <t>Электронная отчестность, обслуживание, обновление програмного обеспечения</t>
  </si>
  <si>
    <t>5.9.</t>
  </si>
  <si>
    <t>Аренда помещения для проведения  общего собрания садоводов в очной форме.</t>
  </si>
  <si>
    <t>5.10.</t>
  </si>
  <si>
    <t>Аренда помещения для работы бухгалтерии  и   общего собрания садоводов в заочной форме.</t>
  </si>
  <si>
    <t>5.11.</t>
  </si>
  <si>
    <t xml:space="preserve">Услуги Сбербанка  (РКО обслуживание, процент за взносы </t>
  </si>
  <si>
    <t>5.12.</t>
  </si>
  <si>
    <t>Налог на земли ощего пользования</t>
  </si>
  <si>
    <t>5.13.</t>
  </si>
  <si>
    <t>Содержание электросетей общего пользования</t>
  </si>
  <si>
    <t>5.14.</t>
  </si>
  <si>
    <t>Услуги юриста</t>
  </si>
  <si>
    <t>6.</t>
  </si>
  <si>
    <t>Фонд оплаты труда (с налогами)</t>
  </si>
  <si>
    <t>Итого</t>
  </si>
  <si>
    <t>план</t>
  </si>
  <si>
    <t>факт</t>
  </si>
  <si>
    <t>Электроэнергия</t>
  </si>
  <si>
    <t>Годовое потребление кВа.ч.</t>
  </si>
  <si>
    <t>руб.</t>
  </si>
  <si>
    <t>Оплата  Садоводы</t>
  </si>
  <si>
    <t>2.1.</t>
  </si>
  <si>
    <t>2.2.</t>
  </si>
  <si>
    <t>Оплата магазин</t>
  </si>
  <si>
    <t>Годовая Оплата СНТ</t>
  </si>
  <si>
    <t>Увеличение печатной продукции, квитанции , инструкции, договора.(Оригинальный  катридж)</t>
  </si>
  <si>
    <t xml:space="preserve">Расходы электроэнергии на содержание общ. Польз.(контора, освещение при наличии, сварочные работы(учет через счетчик)) </t>
  </si>
  <si>
    <t>5.15</t>
  </si>
  <si>
    <t>Почтовые расходы.Рассылка заказных писем  задолжникам.</t>
  </si>
  <si>
    <t>Получено, собрано членских взносов.</t>
  </si>
  <si>
    <t>разница план факт.</t>
  </si>
  <si>
    <t>площ. СНТ кв.м.</t>
  </si>
  <si>
    <t>Предварительная стоим. Кв.м. чл. Взнос</t>
  </si>
  <si>
    <t>7.</t>
  </si>
  <si>
    <t>Право использования только  решением правления более 2/3 голосов.</t>
  </si>
  <si>
    <t>***Сумма 1345800 р.  Предварительная взята со штатного расписания  2020г. На 2021г. Требует     утверждение штатного расписания отдельным вопросом. (по составу и величине окладов).</t>
  </si>
  <si>
    <t xml:space="preserve">Примечание: Форма сметы расходов является справочной для удобства заочного обсуждения. При голосовании, обсуждении ссылаться на номер стать и(пункта) 3-го столбца  на 2021г.                            </t>
  </si>
  <si>
    <t>Доукомплектовка подстанции средствами безопасности. Приобретение ЗИПа для подстанции Автоматы на 160А, автоматы (80А) на центральную линию 4шт на нагруженные аллеи (4,5,8,16),расходный материал.</t>
  </si>
  <si>
    <t xml:space="preserve">2 самосвала   Howo , грейдирование.**     </t>
  </si>
  <si>
    <t>остат./ перер.</t>
  </si>
  <si>
    <t>2021.с учетом остатка с 2020г.</t>
  </si>
  <si>
    <t xml:space="preserve">Составил   Евсеев В.Н.   (Данные  по столбцам 1,2 предоставил бухгалтер..по 3  составлен по предварительному  обсужд.))       </t>
  </si>
  <si>
    <t>с учётом остатка неиспользуемых средств</t>
  </si>
  <si>
    <t>Расходы    к    рассмотрению и согласования (для рассмотрения и утверждении на правлении и общем собрании  )</t>
  </si>
  <si>
    <t>Резервный фонд.(Непредвиденные расходы т.к.: аварии, ЧС,…)         в размере 180 руб. с участка. (568 уч.)</t>
  </si>
  <si>
    <t>6 соток чл.вз.</t>
  </si>
  <si>
    <t>итого  6 сот.</t>
  </si>
  <si>
    <t>цел.  водопровод</t>
  </si>
  <si>
    <t>цел.    Ав.вост.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</si>
</sst>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52D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9" fontId="2" fillId="0" borderId="22" xfId="2" applyNumberFormat="1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4" borderId="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/>
    </xf>
    <xf numFmtId="0" fontId="3" fillId="0" borderId="1" xfId="0" applyFont="1" applyBorder="1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3" borderId="4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/>
    <xf numFmtId="0" fontId="2" fillId="0" borderId="3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4" fontId="2" fillId="0" borderId="18" xfId="1" applyFont="1" applyBorder="1" applyAlignment="1">
      <alignment horizontal="left" vertical="center" wrapText="1"/>
    </xf>
    <xf numFmtId="44" fontId="2" fillId="0" borderId="5" xfId="1" applyFont="1" applyBorder="1" applyAlignment="1">
      <alignment horizontal="left" vertical="center" wrapText="1"/>
    </xf>
    <xf numFmtId="44" fontId="2" fillId="0" borderId="19" xfId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452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B1" zoomScale="80" zoomScaleNormal="80" workbookViewId="0">
      <selection activeCell="N39" sqref="N39"/>
    </sheetView>
  </sheetViews>
  <sheetFormatPr defaultRowHeight="15" x14ac:dyDescent="0.25"/>
  <cols>
    <col min="1" max="1" width="7" style="12" customWidth="1"/>
    <col min="2" max="2" width="18.7109375" style="6" customWidth="1"/>
    <col min="3" max="3" width="9.140625" style="6"/>
    <col min="4" max="4" width="11.140625" style="6" customWidth="1"/>
    <col min="5" max="5" width="17" style="6" customWidth="1"/>
    <col min="6" max="8" width="15" style="6" customWidth="1"/>
    <col min="9" max="9" width="13.7109375" style="6" customWidth="1"/>
    <col min="10" max="10" width="14.42578125" style="6" customWidth="1"/>
    <col min="11" max="13" width="9.140625" style="6"/>
    <col min="14" max="14" width="12.85546875" style="6" customWidth="1"/>
    <col min="15" max="15" width="13.42578125" style="6" customWidth="1"/>
    <col min="16" max="16" width="9.140625" style="6"/>
    <col min="17" max="17" width="25.5703125" style="6" customWidth="1"/>
    <col min="18" max="16384" width="9.140625" style="6"/>
  </cols>
  <sheetData>
    <row r="1" spans="1:18" ht="22.5" customHeight="1" x14ac:dyDescent="0.25">
      <c r="I1" s="60" t="s">
        <v>84</v>
      </c>
      <c r="J1" s="61"/>
      <c r="K1" s="61"/>
      <c r="L1" s="61"/>
      <c r="M1" s="61"/>
      <c r="N1" s="61"/>
      <c r="O1" s="62"/>
    </row>
    <row r="2" spans="1:18" ht="50.25" customHeight="1" x14ac:dyDescent="0.35">
      <c r="B2" s="122" t="s">
        <v>91</v>
      </c>
      <c r="C2" s="122"/>
      <c r="D2" s="122"/>
      <c r="E2" s="122"/>
      <c r="F2" s="122"/>
      <c r="G2" s="122"/>
      <c r="H2" s="123"/>
      <c r="I2" s="63"/>
      <c r="J2" s="64"/>
      <c r="K2" s="64"/>
      <c r="L2" s="64"/>
      <c r="M2" s="64"/>
      <c r="N2" s="64"/>
      <c r="O2" s="65"/>
    </row>
    <row r="3" spans="1:18" ht="14.25" customHeight="1" x14ac:dyDescent="0.35">
      <c r="A3" s="11"/>
      <c r="B3" s="40"/>
      <c r="C3" s="4"/>
      <c r="D3" s="4"/>
      <c r="E3" s="4"/>
      <c r="F3" s="15">
        <v>1</v>
      </c>
      <c r="G3" s="15">
        <v>2</v>
      </c>
      <c r="H3" s="30"/>
      <c r="I3" s="19">
        <v>3</v>
      </c>
      <c r="J3" s="19"/>
      <c r="K3" s="14"/>
      <c r="L3" s="14"/>
      <c r="M3" s="14"/>
      <c r="N3" s="14"/>
      <c r="O3" s="14"/>
    </row>
    <row r="4" spans="1:18" ht="52.5" customHeight="1" x14ac:dyDescent="0.25">
      <c r="A4" s="39"/>
      <c r="B4" s="87"/>
      <c r="C4" s="87"/>
      <c r="D4" s="87"/>
      <c r="E4" s="87"/>
      <c r="F4" s="38" t="s">
        <v>7</v>
      </c>
      <c r="G4" s="38" t="s">
        <v>8</v>
      </c>
      <c r="H4" s="38" t="s">
        <v>87</v>
      </c>
      <c r="I4" s="38" t="s">
        <v>2</v>
      </c>
      <c r="J4" s="54" t="s">
        <v>88</v>
      </c>
      <c r="K4" s="88" t="s">
        <v>1</v>
      </c>
      <c r="L4" s="88"/>
      <c r="M4" s="88"/>
      <c r="N4" s="88"/>
      <c r="O4" s="88"/>
    </row>
    <row r="5" spans="1:18" ht="32.25" customHeight="1" x14ac:dyDescent="0.25">
      <c r="A5" s="11" t="s">
        <v>0</v>
      </c>
      <c r="B5" s="78" t="s">
        <v>4</v>
      </c>
      <c r="C5" s="78"/>
      <c r="D5" s="78"/>
      <c r="E5" s="78"/>
      <c r="F5" s="2">
        <v>631035</v>
      </c>
      <c r="G5" s="2">
        <v>631035</v>
      </c>
      <c r="H5" s="30"/>
      <c r="I5" s="2">
        <v>607248</v>
      </c>
      <c r="J5" s="23">
        <v>607248</v>
      </c>
      <c r="K5" s="89" t="s">
        <v>5</v>
      </c>
      <c r="L5" s="90"/>
      <c r="M5" s="90"/>
      <c r="N5" s="90"/>
      <c r="O5" s="91"/>
    </row>
    <row r="6" spans="1:18" ht="93" customHeight="1" thickBot="1" x14ac:dyDescent="0.3">
      <c r="A6" s="11" t="s">
        <v>3</v>
      </c>
      <c r="B6" s="78" t="s">
        <v>6</v>
      </c>
      <c r="C6" s="78"/>
      <c r="D6" s="78"/>
      <c r="E6" s="78"/>
      <c r="F6" s="7">
        <v>33140</v>
      </c>
      <c r="G6" s="7">
        <v>11500</v>
      </c>
      <c r="H6" s="7">
        <v>21640</v>
      </c>
      <c r="I6" s="7">
        <v>20000</v>
      </c>
      <c r="J6" s="47">
        <v>-1640</v>
      </c>
      <c r="K6" s="92" t="s">
        <v>31</v>
      </c>
      <c r="L6" s="93"/>
      <c r="M6" s="93"/>
      <c r="N6" s="93"/>
      <c r="O6" s="94"/>
    </row>
    <row r="7" spans="1:18" ht="36" customHeight="1" thickBot="1" x14ac:dyDescent="0.3">
      <c r="A7" s="11" t="s">
        <v>9</v>
      </c>
      <c r="B7" s="102" t="s">
        <v>10</v>
      </c>
      <c r="C7" s="103"/>
      <c r="D7" s="103"/>
      <c r="E7" s="103"/>
      <c r="F7" s="8"/>
      <c r="G7" s="8"/>
      <c r="H7" s="8"/>
      <c r="I7" s="8"/>
      <c r="J7" s="48"/>
      <c r="K7" s="95" t="s">
        <v>13</v>
      </c>
      <c r="L7" s="96"/>
      <c r="M7" s="96"/>
      <c r="N7" s="96"/>
      <c r="O7" s="97"/>
    </row>
    <row r="8" spans="1:18" ht="50.25" customHeight="1" x14ac:dyDescent="0.25">
      <c r="A8" s="11" t="s">
        <v>11</v>
      </c>
      <c r="B8" s="85" t="s">
        <v>12</v>
      </c>
      <c r="C8" s="85"/>
      <c r="D8" s="85"/>
      <c r="E8" s="85"/>
      <c r="F8" s="2">
        <v>34200</v>
      </c>
      <c r="G8" s="2">
        <v>16950</v>
      </c>
      <c r="H8" s="30">
        <v>17250</v>
      </c>
      <c r="I8" s="2">
        <v>16950</v>
      </c>
      <c r="J8" s="49">
        <v>-300</v>
      </c>
      <c r="K8" s="98" t="s">
        <v>14</v>
      </c>
      <c r="L8" s="99"/>
      <c r="M8" s="99"/>
      <c r="N8" s="99"/>
      <c r="O8" s="100"/>
    </row>
    <row r="9" spans="1:18" ht="45.75" customHeight="1" x14ac:dyDescent="0.25">
      <c r="A9" s="11" t="s">
        <v>15</v>
      </c>
      <c r="B9" s="85" t="s">
        <v>16</v>
      </c>
      <c r="C9" s="85"/>
      <c r="D9" s="85"/>
      <c r="E9" s="85"/>
      <c r="F9" s="80">
        <v>112500</v>
      </c>
      <c r="G9" s="80">
        <v>19005</v>
      </c>
      <c r="H9" s="30"/>
      <c r="I9" s="2">
        <v>65386</v>
      </c>
      <c r="J9" s="30">
        <v>65386</v>
      </c>
      <c r="K9" s="101" t="s">
        <v>21</v>
      </c>
      <c r="L9" s="101"/>
      <c r="M9" s="101"/>
      <c r="N9" s="101"/>
      <c r="O9" s="101"/>
    </row>
    <row r="10" spans="1:18" ht="45" customHeight="1" x14ac:dyDescent="0.25">
      <c r="A10" s="11" t="s">
        <v>17</v>
      </c>
      <c r="B10" s="78" t="s">
        <v>18</v>
      </c>
      <c r="C10" s="78"/>
      <c r="D10" s="78"/>
      <c r="E10" s="78"/>
      <c r="F10" s="80"/>
      <c r="G10" s="80"/>
      <c r="H10" s="30">
        <v>93495</v>
      </c>
      <c r="I10" s="2">
        <v>72250</v>
      </c>
      <c r="J10" s="23">
        <v>-21245</v>
      </c>
      <c r="K10" s="69" t="s">
        <v>86</v>
      </c>
      <c r="L10" s="70"/>
      <c r="M10" s="70"/>
      <c r="N10" s="70"/>
      <c r="O10" s="71"/>
    </row>
    <row r="11" spans="1:18" ht="41.25" customHeight="1" x14ac:dyDescent="0.25">
      <c r="A11" s="18"/>
      <c r="B11" s="10"/>
      <c r="C11" s="10"/>
      <c r="D11" s="10"/>
      <c r="E11" s="10"/>
      <c r="F11" s="10"/>
      <c r="G11" s="81" t="s">
        <v>22</v>
      </c>
      <c r="H11" s="81"/>
      <c r="I11" s="81"/>
      <c r="J11" s="81"/>
      <c r="K11" s="81"/>
      <c r="L11" s="81"/>
      <c r="M11" s="81"/>
      <c r="N11" s="81"/>
      <c r="O11" s="81"/>
    </row>
    <row r="12" spans="1:18" ht="54.75" customHeight="1" x14ac:dyDescent="0.25">
      <c r="A12" s="11" t="s">
        <v>19</v>
      </c>
      <c r="B12" s="104" t="s">
        <v>20</v>
      </c>
      <c r="C12" s="104"/>
      <c r="D12" s="104"/>
      <c r="E12" s="104"/>
      <c r="F12" s="2">
        <v>151500</v>
      </c>
      <c r="G12" s="16">
        <v>170020</v>
      </c>
      <c r="H12" s="16">
        <v>-18520</v>
      </c>
      <c r="I12" s="2">
        <f>SUM(I13,I14)</f>
        <v>259094</v>
      </c>
      <c r="J12" s="30"/>
      <c r="K12" s="78" t="s">
        <v>29</v>
      </c>
      <c r="L12" s="78"/>
      <c r="M12" s="78"/>
      <c r="N12" s="78"/>
      <c r="O12" s="78"/>
      <c r="P12" s="116">
        <v>18520</v>
      </c>
      <c r="Q12" s="117"/>
    </row>
    <row r="13" spans="1:18" ht="51" customHeight="1" x14ac:dyDescent="0.25">
      <c r="A13" s="11" t="s">
        <v>23</v>
      </c>
      <c r="B13" s="5" t="s">
        <v>26</v>
      </c>
      <c r="C13" s="4"/>
      <c r="D13" s="4"/>
      <c r="E13" s="4"/>
      <c r="F13" s="4"/>
      <c r="G13" s="31"/>
      <c r="H13" s="44"/>
      <c r="I13" s="3">
        <v>168094</v>
      </c>
      <c r="J13" s="3">
        <v>168094</v>
      </c>
      <c r="K13" s="78" t="s">
        <v>24</v>
      </c>
      <c r="L13" s="78"/>
      <c r="M13" s="78"/>
      <c r="N13" s="78"/>
      <c r="O13" s="78"/>
      <c r="R13" s="4"/>
    </row>
    <row r="14" spans="1:18" ht="41.25" customHeight="1" x14ac:dyDescent="0.25">
      <c r="A14" s="11" t="s">
        <v>25</v>
      </c>
      <c r="B14" s="66" t="s">
        <v>28</v>
      </c>
      <c r="C14" s="67"/>
      <c r="D14" s="67"/>
      <c r="E14" s="68"/>
      <c r="F14" s="4"/>
      <c r="G14" s="31"/>
      <c r="H14" s="44"/>
      <c r="I14" s="37">
        <v>91000</v>
      </c>
      <c r="J14" s="37"/>
      <c r="K14" s="79" t="s">
        <v>27</v>
      </c>
      <c r="L14" s="79"/>
      <c r="M14" s="79"/>
      <c r="N14" s="79"/>
      <c r="O14" s="79"/>
      <c r="P14" s="82"/>
      <c r="Q14" s="83"/>
    </row>
    <row r="15" spans="1:18" ht="54.75" customHeight="1" x14ac:dyDescent="0.25">
      <c r="A15" s="11" t="s">
        <v>30</v>
      </c>
      <c r="B15" s="78" t="s">
        <v>32</v>
      </c>
      <c r="C15" s="78"/>
      <c r="D15" s="78"/>
      <c r="E15" s="78"/>
      <c r="F15" s="75"/>
      <c r="G15" s="76"/>
      <c r="H15" s="76"/>
      <c r="I15" s="76"/>
      <c r="J15" s="76"/>
      <c r="K15" s="76"/>
      <c r="L15" s="76"/>
      <c r="M15" s="76"/>
      <c r="N15" s="76"/>
      <c r="O15" s="77"/>
    </row>
    <row r="16" spans="1:18" ht="47.25" customHeight="1" x14ac:dyDescent="0.25">
      <c r="A16" s="11" t="s">
        <v>33</v>
      </c>
      <c r="B16" s="78" t="s">
        <v>34</v>
      </c>
      <c r="C16" s="78"/>
      <c r="D16" s="78"/>
      <c r="E16" s="78"/>
      <c r="F16" s="2">
        <v>13860</v>
      </c>
      <c r="G16" s="2">
        <v>12125</v>
      </c>
      <c r="H16" s="30">
        <v>1735</v>
      </c>
      <c r="I16" s="2">
        <v>13860</v>
      </c>
      <c r="J16" s="23">
        <v>12125</v>
      </c>
      <c r="K16" s="75"/>
      <c r="L16" s="76"/>
      <c r="M16" s="76"/>
      <c r="N16" s="76"/>
      <c r="O16" s="77"/>
    </row>
    <row r="17" spans="1:18" ht="43.5" customHeight="1" x14ac:dyDescent="0.25">
      <c r="A17" s="11" t="s">
        <v>35</v>
      </c>
      <c r="B17" s="86" t="s">
        <v>74</v>
      </c>
      <c r="C17" s="86"/>
      <c r="D17" s="86"/>
      <c r="E17" s="86"/>
      <c r="F17" s="4"/>
      <c r="G17" s="31"/>
      <c r="H17" s="31"/>
      <c r="I17" s="15">
        <v>4000</v>
      </c>
      <c r="J17" s="23">
        <v>4000</v>
      </c>
      <c r="K17" s="75"/>
      <c r="L17" s="76"/>
      <c r="M17" s="76"/>
      <c r="N17" s="76"/>
      <c r="O17" s="77"/>
    </row>
    <row r="18" spans="1:18" ht="33.75" customHeight="1" x14ac:dyDescent="0.25">
      <c r="A18" s="11" t="s">
        <v>36</v>
      </c>
      <c r="B18" s="85" t="s">
        <v>37</v>
      </c>
      <c r="C18" s="85"/>
      <c r="D18" s="85"/>
      <c r="E18" s="85"/>
      <c r="F18" s="2">
        <v>12240</v>
      </c>
      <c r="G18" s="2">
        <v>11930</v>
      </c>
      <c r="H18" s="30">
        <v>310</v>
      </c>
      <c r="I18" s="2">
        <v>12240</v>
      </c>
      <c r="J18" s="30">
        <v>11930</v>
      </c>
      <c r="K18" s="84"/>
      <c r="L18" s="84"/>
      <c r="M18" s="84"/>
      <c r="N18" s="84"/>
      <c r="O18" s="84"/>
    </row>
    <row r="19" spans="1:18" ht="32.25" customHeight="1" x14ac:dyDescent="0.25">
      <c r="A19" s="11" t="s">
        <v>38</v>
      </c>
      <c r="B19" s="85" t="s">
        <v>39</v>
      </c>
      <c r="C19" s="85"/>
      <c r="D19" s="85"/>
      <c r="E19" s="85"/>
      <c r="F19" s="16">
        <v>47314</v>
      </c>
      <c r="G19" s="2">
        <v>31547</v>
      </c>
      <c r="H19" s="30">
        <f>SUM(F19,-G19)</f>
        <v>15767</v>
      </c>
      <c r="I19" s="16">
        <v>32000</v>
      </c>
      <c r="J19" s="16">
        <v>16235</v>
      </c>
      <c r="K19" s="84"/>
      <c r="L19" s="84"/>
      <c r="M19" s="84"/>
      <c r="N19" s="84"/>
      <c r="O19" s="84"/>
    </row>
    <row r="20" spans="1:18" ht="20.25" customHeight="1" x14ac:dyDescent="0.25">
      <c r="A20" s="11" t="s">
        <v>40</v>
      </c>
      <c r="B20" s="85" t="s">
        <v>41</v>
      </c>
      <c r="C20" s="85"/>
      <c r="D20" s="85"/>
      <c r="E20" s="85"/>
      <c r="F20" s="2">
        <v>6840</v>
      </c>
      <c r="G20" s="2">
        <v>6100</v>
      </c>
      <c r="H20" s="30">
        <f>SUM(F20,-G20)</f>
        <v>740</v>
      </c>
      <c r="I20" s="2">
        <v>6840</v>
      </c>
      <c r="J20" s="30">
        <v>6100</v>
      </c>
      <c r="K20" s="84"/>
      <c r="L20" s="84"/>
      <c r="M20" s="84"/>
      <c r="N20" s="84"/>
      <c r="O20" s="84"/>
    </row>
    <row r="21" spans="1:18" ht="39.75" customHeight="1" x14ac:dyDescent="0.25">
      <c r="A21" s="11" t="s">
        <v>42</v>
      </c>
      <c r="B21" s="85" t="s">
        <v>43</v>
      </c>
      <c r="C21" s="85"/>
      <c r="D21" s="85"/>
      <c r="E21" s="85"/>
      <c r="F21" s="9">
        <v>4000</v>
      </c>
      <c r="G21" s="9">
        <v>6400</v>
      </c>
      <c r="H21" s="30">
        <f>SUM(F21,-G21)</f>
        <v>-2400</v>
      </c>
      <c r="I21" s="9">
        <v>7800</v>
      </c>
      <c r="J21" s="23">
        <v>7800</v>
      </c>
      <c r="K21" s="69" t="s">
        <v>73</v>
      </c>
      <c r="L21" s="70"/>
      <c r="M21" s="70"/>
      <c r="N21" s="70"/>
      <c r="O21" s="71"/>
    </row>
    <row r="22" spans="1:18" ht="39" customHeight="1" x14ac:dyDescent="0.25">
      <c r="A22" s="11" t="s">
        <v>44</v>
      </c>
      <c r="B22" s="78" t="s">
        <v>45</v>
      </c>
      <c r="C22" s="78"/>
      <c r="D22" s="78"/>
      <c r="E22" s="78"/>
      <c r="F22" s="9">
        <v>10000</v>
      </c>
      <c r="G22" s="9">
        <v>3842</v>
      </c>
      <c r="H22" s="30">
        <v>6158</v>
      </c>
      <c r="I22" s="9">
        <v>6000</v>
      </c>
      <c r="J22" s="23">
        <v>-158</v>
      </c>
      <c r="K22" s="69"/>
      <c r="L22" s="70"/>
      <c r="M22" s="70"/>
      <c r="N22" s="70"/>
      <c r="O22" s="71"/>
    </row>
    <row r="23" spans="1:18" ht="51.75" customHeight="1" x14ac:dyDescent="0.25">
      <c r="A23" s="11" t="s">
        <v>46</v>
      </c>
      <c r="B23" s="78" t="s">
        <v>47</v>
      </c>
      <c r="C23" s="78"/>
      <c r="D23" s="78"/>
      <c r="E23" s="78"/>
      <c r="F23" s="9">
        <v>15000</v>
      </c>
      <c r="G23" s="17">
        <v>5050</v>
      </c>
      <c r="H23" s="17">
        <v>9950</v>
      </c>
      <c r="I23" s="16">
        <v>10000</v>
      </c>
      <c r="J23" s="50">
        <v>50</v>
      </c>
      <c r="K23" s="75"/>
      <c r="L23" s="76"/>
      <c r="M23" s="76"/>
      <c r="N23" s="76"/>
      <c r="O23" s="77"/>
    </row>
    <row r="24" spans="1:18" ht="51.75" customHeight="1" x14ac:dyDescent="0.25">
      <c r="A24" s="11" t="s">
        <v>48</v>
      </c>
      <c r="B24" s="78" t="s">
        <v>49</v>
      </c>
      <c r="C24" s="78"/>
      <c r="D24" s="78"/>
      <c r="E24" s="78"/>
      <c r="F24" s="9">
        <v>9000</v>
      </c>
      <c r="G24" s="9">
        <v>0</v>
      </c>
      <c r="H24" s="30">
        <v>9000</v>
      </c>
      <c r="I24" s="9">
        <v>5000</v>
      </c>
      <c r="J24" s="30">
        <v>-4000</v>
      </c>
      <c r="K24" s="84"/>
      <c r="L24" s="84"/>
      <c r="M24" s="84"/>
      <c r="N24" s="84"/>
      <c r="O24" s="84"/>
    </row>
    <row r="25" spans="1:18" ht="50.25" customHeight="1" x14ac:dyDescent="0.25">
      <c r="A25" s="11" t="s">
        <v>50</v>
      </c>
      <c r="B25" s="78" t="s">
        <v>51</v>
      </c>
      <c r="C25" s="78"/>
      <c r="D25" s="78"/>
      <c r="E25" s="78"/>
      <c r="F25" s="9">
        <v>18000</v>
      </c>
      <c r="G25" s="9">
        <v>12000</v>
      </c>
      <c r="H25" s="30">
        <v>6000</v>
      </c>
      <c r="I25" s="17">
        <v>18000</v>
      </c>
      <c r="J25" s="17">
        <v>12000</v>
      </c>
      <c r="K25" s="84"/>
      <c r="L25" s="84"/>
      <c r="M25" s="84"/>
      <c r="N25" s="84"/>
      <c r="O25" s="84"/>
    </row>
    <row r="26" spans="1:18" ht="52.5" customHeight="1" x14ac:dyDescent="0.25">
      <c r="A26" s="11" t="s">
        <v>52</v>
      </c>
      <c r="B26" s="78" t="s">
        <v>53</v>
      </c>
      <c r="C26" s="78"/>
      <c r="D26" s="78"/>
      <c r="E26" s="78"/>
      <c r="F26" s="9">
        <v>55000</v>
      </c>
      <c r="G26" s="17">
        <v>37756</v>
      </c>
      <c r="H26" s="17">
        <v>17244</v>
      </c>
      <c r="I26" s="17">
        <v>45000</v>
      </c>
      <c r="J26" s="17">
        <v>27756</v>
      </c>
      <c r="K26" s="84"/>
      <c r="L26" s="84"/>
      <c r="M26" s="84"/>
      <c r="N26" s="84"/>
      <c r="O26" s="84"/>
    </row>
    <row r="27" spans="1:18" ht="33" customHeight="1" x14ac:dyDescent="0.25">
      <c r="A27" s="11" t="s">
        <v>54</v>
      </c>
      <c r="B27" s="85" t="s">
        <v>55</v>
      </c>
      <c r="C27" s="85"/>
      <c r="D27" s="85"/>
      <c r="E27" s="85"/>
      <c r="F27" s="9">
        <v>4500</v>
      </c>
      <c r="G27" s="9">
        <v>0</v>
      </c>
      <c r="H27" s="30"/>
      <c r="I27" s="17">
        <v>3166</v>
      </c>
      <c r="J27" s="17">
        <v>3166</v>
      </c>
      <c r="K27" s="84"/>
      <c r="L27" s="84"/>
      <c r="M27" s="84"/>
      <c r="N27" s="84"/>
      <c r="O27" s="84"/>
    </row>
    <row r="28" spans="1:18" ht="96.75" customHeight="1" x14ac:dyDescent="0.25">
      <c r="A28" s="11" t="s">
        <v>56</v>
      </c>
      <c r="B28" s="78" t="s">
        <v>57</v>
      </c>
      <c r="C28" s="78"/>
      <c r="D28" s="78"/>
      <c r="E28" s="78"/>
      <c r="F28" s="9">
        <v>35000</v>
      </c>
      <c r="G28" s="9">
        <v>141891</v>
      </c>
      <c r="H28" s="30">
        <v>-106891</v>
      </c>
      <c r="I28" s="17">
        <v>32000</v>
      </c>
      <c r="J28" s="51"/>
      <c r="K28" s="69" t="s">
        <v>85</v>
      </c>
      <c r="L28" s="70"/>
      <c r="M28" s="70"/>
      <c r="N28" s="70"/>
      <c r="O28" s="71"/>
    </row>
    <row r="29" spans="1:18" ht="46.5" customHeight="1" x14ac:dyDescent="0.25">
      <c r="A29" s="11" t="s">
        <v>58</v>
      </c>
      <c r="B29" s="85" t="s">
        <v>59</v>
      </c>
      <c r="C29" s="85"/>
      <c r="D29" s="85"/>
      <c r="E29" s="85"/>
      <c r="F29" s="19">
        <v>35000</v>
      </c>
      <c r="G29" s="19">
        <v>0</v>
      </c>
      <c r="H29" s="19"/>
      <c r="I29" s="9">
        <v>35000</v>
      </c>
      <c r="J29" s="30">
        <v>0</v>
      </c>
      <c r="K29" s="84"/>
      <c r="L29" s="84"/>
      <c r="M29" s="84"/>
      <c r="N29" s="84"/>
      <c r="O29" s="84"/>
    </row>
    <row r="30" spans="1:18" ht="46.5" customHeight="1" x14ac:dyDescent="0.25">
      <c r="A30" s="11" t="s">
        <v>75</v>
      </c>
      <c r="B30" s="69" t="s">
        <v>76</v>
      </c>
      <c r="C30" s="70"/>
      <c r="D30" s="70"/>
      <c r="E30" s="71"/>
      <c r="F30" s="19"/>
      <c r="G30" s="19"/>
      <c r="H30" s="19"/>
      <c r="I30" s="15">
        <v>18000</v>
      </c>
      <c r="J30" s="30">
        <v>18000</v>
      </c>
      <c r="K30" s="13"/>
      <c r="L30" s="13"/>
      <c r="M30" s="13"/>
      <c r="N30" s="13"/>
      <c r="O30" s="13"/>
    </row>
    <row r="31" spans="1:18" ht="85.5" customHeight="1" thickBot="1" x14ac:dyDescent="0.3">
      <c r="A31" s="11" t="s">
        <v>60</v>
      </c>
      <c r="B31" s="107" t="s">
        <v>61</v>
      </c>
      <c r="C31" s="107"/>
      <c r="D31" s="107"/>
      <c r="E31" s="107"/>
      <c r="F31" s="7">
        <v>1345800</v>
      </c>
      <c r="G31" s="33">
        <v>1216413</v>
      </c>
      <c r="H31" s="33">
        <v>129387</v>
      </c>
      <c r="I31" s="29">
        <v>1345800</v>
      </c>
      <c r="J31" s="52">
        <v>1216413</v>
      </c>
      <c r="K31" s="108" t="s">
        <v>83</v>
      </c>
      <c r="L31" s="109"/>
      <c r="M31" s="109"/>
      <c r="N31" s="109"/>
      <c r="O31" s="110"/>
    </row>
    <row r="32" spans="1:18" ht="47.25" customHeight="1" thickBot="1" x14ac:dyDescent="0.3">
      <c r="A32" s="11" t="s">
        <v>81</v>
      </c>
      <c r="B32" s="69" t="s">
        <v>92</v>
      </c>
      <c r="C32" s="70"/>
      <c r="D32" s="70"/>
      <c r="E32" s="71"/>
      <c r="F32" s="15"/>
      <c r="G32" s="17"/>
      <c r="H32" s="17"/>
      <c r="I32" s="17">
        <v>102240</v>
      </c>
      <c r="J32" s="17"/>
      <c r="K32" s="78" t="s">
        <v>82</v>
      </c>
      <c r="L32" s="78"/>
      <c r="M32" s="78"/>
      <c r="N32" s="78"/>
      <c r="O32" s="78"/>
      <c r="Q32" s="36" t="s">
        <v>90</v>
      </c>
      <c r="R32" s="124"/>
    </row>
    <row r="33" spans="1:17" ht="24.75" customHeight="1" thickBot="1" x14ac:dyDescent="0.3">
      <c r="E33" s="72" t="s">
        <v>78</v>
      </c>
      <c r="F33" s="73"/>
      <c r="G33" s="34">
        <v>129428</v>
      </c>
      <c r="H33" s="45"/>
      <c r="K33" s="72" t="s">
        <v>80</v>
      </c>
      <c r="L33" s="73"/>
      <c r="M33" s="73"/>
      <c r="N33" s="74"/>
      <c r="O33" s="35">
        <v>7.5</v>
      </c>
      <c r="P33" s="43">
        <v>7.4663000000000004</v>
      </c>
      <c r="Q33" s="59">
        <v>6.13</v>
      </c>
    </row>
    <row r="34" spans="1:17" ht="28.5" customHeight="1" thickBot="1" x14ac:dyDescent="0.3">
      <c r="A34" s="111" t="s">
        <v>62</v>
      </c>
      <c r="B34" s="111"/>
      <c r="C34" s="111"/>
      <c r="D34" s="111"/>
      <c r="E34" s="111"/>
      <c r="F34" s="16">
        <f>SUM(F5,F6,F8,F9,F12,F18,F19,F16,F21,F20,F22,F23,F24,F25,F26,F27,F28,F29,F31)</f>
        <v>2573929</v>
      </c>
      <c r="G34" s="16">
        <f>SUM(G5,G6,G8,G9,G13,G14,G16,G17,G18,G19,G20,G21,G22,G23,G24,G25,G26,G27,G28,G29,G31,G12)</f>
        <v>2333564</v>
      </c>
      <c r="H34" s="16"/>
      <c r="I34" s="29">
        <f>SUM(I5,I6,I8,I9,I10,I13,I14,I18,I19,I20,I21,I22,I23,I24,I25,I26,I27,I28,I29,I31,I16,I17,I32)</f>
        <v>2719874</v>
      </c>
      <c r="J34" s="53">
        <f>SUM(J5,J6,J8,J9,J10,J13,J16,J17,J18,J19,J20,J21,J22,J23,J24,J25,J26,J27,J30,J31)</f>
        <v>2148960</v>
      </c>
      <c r="N34" s="36"/>
      <c r="O34" s="28"/>
      <c r="P34" s="43"/>
      <c r="Q34" s="57"/>
    </row>
    <row r="35" spans="1:17" ht="15.75" thickBot="1" x14ac:dyDescent="0.3">
      <c r="F35" s="1" t="s">
        <v>63</v>
      </c>
      <c r="G35" s="1" t="s">
        <v>64</v>
      </c>
      <c r="H35" s="1"/>
      <c r="I35" s="1" t="s">
        <v>63</v>
      </c>
      <c r="J35" s="1"/>
      <c r="Q35" s="57"/>
    </row>
    <row r="36" spans="1:17" ht="61.5" customHeight="1" thickBot="1" x14ac:dyDescent="0.3">
      <c r="A36" s="112" t="s">
        <v>77</v>
      </c>
      <c r="B36" s="113"/>
      <c r="C36" s="113"/>
      <c r="D36" s="113"/>
      <c r="E36" s="114"/>
      <c r="F36" s="32">
        <v>2585658.5</v>
      </c>
      <c r="G36" s="32">
        <v>2368985.8199999998</v>
      </c>
      <c r="H36" s="32"/>
      <c r="I36" s="4"/>
      <c r="J36" s="48"/>
      <c r="N36" s="46" t="s">
        <v>79</v>
      </c>
      <c r="O36" s="28">
        <v>350590</v>
      </c>
      <c r="Q36" s="57"/>
    </row>
    <row r="37" spans="1:17" ht="15.75" thickBot="1" x14ac:dyDescent="0.3">
      <c r="Q37" s="58"/>
    </row>
    <row r="38" spans="1:17" ht="15.75" thickBot="1" x14ac:dyDescent="0.3">
      <c r="N38" s="4" t="s">
        <v>93</v>
      </c>
      <c r="O38" s="55">
        <v>4500</v>
      </c>
      <c r="Q38" s="56">
        <v>3678</v>
      </c>
    </row>
    <row r="39" spans="1:17" ht="32.25" customHeight="1" x14ac:dyDescent="0.25">
      <c r="A39" s="41" t="s">
        <v>89</v>
      </c>
      <c r="B39" s="41"/>
      <c r="C39" s="41"/>
      <c r="D39" s="41"/>
      <c r="N39" s="125" t="s">
        <v>96</v>
      </c>
      <c r="O39" s="55">
        <v>180</v>
      </c>
    </row>
    <row r="40" spans="1:17" ht="30" x14ac:dyDescent="0.25">
      <c r="A40" s="115" t="s">
        <v>65</v>
      </c>
      <c r="B40" s="115"/>
      <c r="C40" s="115"/>
      <c r="D40" s="115"/>
      <c r="E40" s="115"/>
      <c r="F40" s="115"/>
      <c r="G40" s="115"/>
      <c r="H40" s="115"/>
      <c r="I40" s="115"/>
      <c r="J40" s="42"/>
      <c r="N40" s="125" t="s">
        <v>95</v>
      </c>
      <c r="O40" s="55">
        <v>3000</v>
      </c>
    </row>
    <row r="41" spans="1:17" ht="26.25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42"/>
      <c r="N41" s="4"/>
      <c r="O41" s="4"/>
    </row>
    <row r="42" spans="1:17" ht="27" thickBot="1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42"/>
      <c r="N42" s="4" t="s">
        <v>94</v>
      </c>
      <c r="O42" s="55">
        <v>7680</v>
      </c>
    </row>
    <row r="43" spans="1:17" ht="24.75" customHeight="1" thickBot="1" x14ac:dyDescent="0.3">
      <c r="A43" s="20" t="s">
        <v>0</v>
      </c>
      <c r="B43" s="118" t="s">
        <v>66</v>
      </c>
      <c r="C43" s="119"/>
      <c r="D43" s="120"/>
      <c r="E43" s="121"/>
    </row>
    <row r="44" spans="1:17" ht="26.25" customHeight="1" thickBot="1" x14ac:dyDescent="0.3">
      <c r="A44" s="21" t="s">
        <v>3</v>
      </c>
      <c r="B44" s="5" t="s">
        <v>72</v>
      </c>
      <c r="C44" s="23" t="s">
        <v>67</v>
      </c>
      <c r="D44" s="105">
        <v>763587.74</v>
      </c>
      <c r="E44" s="106"/>
    </row>
    <row r="45" spans="1:17" ht="30" customHeight="1" thickBot="1" x14ac:dyDescent="0.3">
      <c r="A45" s="22" t="s">
        <v>69</v>
      </c>
      <c r="B45" s="25" t="s">
        <v>68</v>
      </c>
      <c r="C45" s="24" t="s">
        <v>67</v>
      </c>
      <c r="D45" s="105">
        <v>649641.78</v>
      </c>
      <c r="E45" s="106"/>
    </row>
    <row r="46" spans="1:17" ht="27" customHeight="1" thickBot="1" x14ac:dyDescent="0.3">
      <c r="A46" s="26" t="s">
        <v>70</v>
      </c>
      <c r="B46" s="27" t="s">
        <v>71</v>
      </c>
      <c r="C46" s="28" t="s">
        <v>67</v>
      </c>
      <c r="D46" s="105">
        <v>24709.15</v>
      </c>
      <c r="E46" s="106"/>
    </row>
  </sheetData>
  <mergeCells count="71">
    <mergeCell ref="B2:H2"/>
    <mergeCell ref="P12:Q12"/>
    <mergeCell ref="B43:C43"/>
    <mergeCell ref="D43:E43"/>
    <mergeCell ref="D44:E44"/>
    <mergeCell ref="D45:E45"/>
    <mergeCell ref="B27:E27"/>
    <mergeCell ref="K27:O27"/>
    <mergeCell ref="B28:E28"/>
    <mergeCell ref="K28:O28"/>
    <mergeCell ref="B29:E29"/>
    <mergeCell ref="K29:O29"/>
    <mergeCell ref="B24:E24"/>
    <mergeCell ref="K24:O24"/>
    <mergeCell ref="B25:E25"/>
    <mergeCell ref="K25:O25"/>
    <mergeCell ref="B26:E26"/>
    <mergeCell ref="D46:E46"/>
    <mergeCell ref="B31:E31"/>
    <mergeCell ref="K31:O31"/>
    <mergeCell ref="A34:E34"/>
    <mergeCell ref="A36:E36"/>
    <mergeCell ref="A40:I42"/>
    <mergeCell ref="K26:O26"/>
    <mergeCell ref="B4:E4"/>
    <mergeCell ref="K4:O4"/>
    <mergeCell ref="B6:E6"/>
    <mergeCell ref="K5:O5"/>
    <mergeCell ref="K6:O6"/>
    <mergeCell ref="K7:O7"/>
    <mergeCell ref="K8:O8"/>
    <mergeCell ref="K9:O9"/>
    <mergeCell ref="K12:O12"/>
    <mergeCell ref="B5:E5"/>
    <mergeCell ref="B7:E7"/>
    <mergeCell ref="B8:E8"/>
    <mergeCell ref="B9:E9"/>
    <mergeCell ref="B10:E10"/>
    <mergeCell ref="B12:E12"/>
    <mergeCell ref="P14:Q14"/>
    <mergeCell ref="B32:E32"/>
    <mergeCell ref="K32:O32"/>
    <mergeCell ref="B23:E23"/>
    <mergeCell ref="K18:O18"/>
    <mergeCell ref="K19:O19"/>
    <mergeCell ref="B18:E18"/>
    <mergeCell ref="B19:E19"/>
    <mergeCell ref="B20:E20"/>
    <mergeCell ref="B21:E21"/>
    <mergeCell ref="B22:E22"/>
    <mergeCell ref="K22:O22"/>
    <mergeCell ref="K20:O20"/>
    <mergeCell ref="K21:O21"/>
    <mergeCell ref="K23:O23"/>
    <mergeCell ref="B17:E17"/>
    <mergeCell ref="I1:O2"/>
    <mergeCell ref="B14:E14"/>
    <mergeCell ref="B30:E30"/>
    <mergeCell ref="E33:F33"/>
    <mergeCell ref="K33:N33"/>
    <mergeCell ref="F15:O15"/>
    <mergeCell ref="K16:O16"/>
    <mergeCell ref="K17:O17"/>
    <mergeCell ref="K13:O13"/>
    <mergeCell ref="K14:O14"/>
    <mergeCell ref="B15:E15"/>
    <mergeCell ref="B16:E16"/>
    <mergeCell ref="F9:F10"/>
    <mergeCell ref="G9:G10"/>
    <mergeCell ref="K10:O10"/>
    <mergeCell ref="G11:O1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2020-12-27T11:03:06Z</dcterms:created>
  <dcterms:modified xsi:type="dcterms:W3CDTF">2021-07-07T01:48:51Z</dcterms:modified>
</cp:coreProperties>
</file>